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 tabRatio="647"/>
  </bookViews>
  <sheets>
    <sheet name="2018" sheetId="8" r:id="rId1"/>
  </sheets>
  <definedNames>
    <definedName name="_xlnm.Print_Area" localSheetId="0">'2018'!$A$1:$G$53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8" l="1"/>
  <c r="D47" i="8" s="1"/>
  <c r="D25" i="8" l="1"/>
  <c r="C25" i="8"/>
  <c r="E41" i="8"/>
  <c r="E40" i="8" s="1"/>
  <c r="F40" i="8" l="1"/>
  <c r="G43" i="8" s="1"/>
  <c r="F27" i="8" l="1"/>
  <c r="F29" i="8"/>
  <c r="E36" i="8"/>
  <c r="F36" i="8"/>
  <c r="E35" i="8"/>
  <c r="F35" i="8"/>
  <c r="E34" i="8"/>
  <c r="F34" i="8"/>
  <c r="E33" i="8"/>
  <c r="D37" i="8"/>
  <c r="C37" i="8"/>
  <c r="E29" i="8"/>
  <c r="M28" i="8"/>
  <c r="L28" i="8"/>
  <c r="K28" i="8"/>
  <c r="J28" i="8"/>
  <c r="F28" i="8"/>
  <c r="E27" i="8"/>
  <c r="E26" i="8"/>
  <c r="F26" i="8"/>
  <c r="E25" i="8"/>
  <c r="D30" i="8"/>
  <c r="C30" i="8"/>
  <c r="B25" i="8"/>
  <c r="F6" i="8"/>
  <c r="N28" i="8" l="1"/>
  <c r="A37" i="8"/>
  <c r="E28" i="8"/>
  <c r="E30" i="8" s="1"/>
  <c r="E37" i="8"/>
  <c r="F25" i="8"/>
  <c r="F30" i="8" s="1"/>
  <c r="A30" i="8"/>
  <c r="F33" i="8"/>
  <c r="F37" i="8" s="1"/>
</calcChain>
</file>

<file path=xl/sharedStrings.xml><?xml version="1.0" encoding="utf-8"?>
<sst xmlns="http://schemas.openxmlformats.org/spreadsheetml/2006/main" count="80" uniqueCount="74">
  <si>
    <t>Итого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</si>
  <si>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</si>
  <si>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</si>
  <si>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</si>
  <si>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</si>
  <si>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</si>
  <si>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</si>
  <si>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</si>
  <si>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</si>
  <si>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</si>
  <si>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конструктивные и технические параметры</t>
  </si>
  <si>
    <t>панельный 3-х подъездный дом</t>
  </si>
  <si>
    <t>системы инжинерно- технического обеспечения</t>
  </si>
  <si>
    <t>дом с центральным отоплением через 3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</si>
  <si>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</si>
  <si>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</si>
  <si>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</si>
  <si>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</si>
  <si>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</si>
  <si>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</si>
  <si>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</si>
  <si>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</si>
  <si>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имущества+мусоропровод</t>
  </si>
  <si>
    <t>Содержание лифтов</t>
  </si>
  <si>
    <t>Сбор ивывоз твердых бытовых отходов от контейнеров( с учетом КГО)</t>
  </si>
  <si>
    <t>Текущий ремонт общего имущества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</si>
  <si>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</si>
  <si>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</si>
  <si>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</si>
  <si>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</si>
  <si>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</si>
  <si>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</si>
  <si>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</si>
  <si>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</si>
  <si>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Текущий ремонт</t>
  </si>
  <si>
    <t>Общая площадь площадь жилых помещений</t>
  </si>
  <si>
    <t>оборудование МТС+ МАКСНЕТ+РОСТЕЛЕКОМ+Вымпелком</t>
  </si>
  <si>
    <t>мтс</t>
  </si>
  <si>
    <t>макснет</t>
  </si>
  <si>
    <t>вымпелком</t>
  </si>
  <si>
    <t>всего</t>
  </si>
  <si>
    <t>Тарифы</t>
  </si>
  <si>
    <t>Электроэнергия (в том числе освещение МОП)</t>
  </si>
  <si>
    <t>Принятие решения собственниками помещения</t>
  </si>
  <si>
    <t>ростелеком</t>
  </si>
  <si>
    <t>ремонт общего имущества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</si>
  <si>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Генерала Попова д. 28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</si>
  <si>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108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</si>
  <si>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1988</t>
    </r>
  </si>
  <si>
    <t>Остаток средств по ремонту жил.фонда, руб.</t>
  </si>
  <si>
    <t>Стоимость работ, руб</t>
  </si>
  <si>
    <t>ПЕРЕД СОБСТВЕННИКАМИ ПОМЕЩЕНИЙ О ВЫПОЛНЕНИИ ДОГОВОРА УПРАВЛЕНИЯ № 01-30/05-09 от 01.10.2009г. ЗА 2018 год</t>
  </si>
  <si>
    <t xml:space="preserve">Сумма задолженности населения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</si>
  <si>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</si>
  <si>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</si>
  <si>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</si>
  <si>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 xml:space="preserve">Сумма задолженности начселения на 01.01.2018г., руб </t>
  </si>
  <si>
    <t>Остаток по тек. ремонту, на январь 2018руб.</t>
  </si>
  <si>
    <r>
      <t xml:space="preserve">Итого остаток по тек. ремонту, на </t>
    </r>
    <r>
      <rPr>
        <sz val="11"/>
        <color rgb="FFFF0000"/>
        <rFont val="Times New Roman"/>
        <family val="1"/>
        <charset val="204"/>
      </rPr>
      <t>январь</t>
    </r>
    <r>
      <rPr>
        <sz val="11"/>
        <rFont val="Times New Roman"/>
        <family val="1"/>
        <charset val="204"/>
      </rPr>
      <t xml:space="preserve"> 2019 руб.</t>
    </r>
  </si>
  <si>
    <t>Провайдеры</t>
  </si>
  <si>
    <t>Накоплено на янв 2018</t>
  </si>
  <si>
    <t>Итого остаток, на  2019 руб.</t>
  </si>
  <si>
    <t>Текущий ремонт проводится по перечню работ, рекомендованных постановлением Госстроя РФ от 27.09.2003 № 170 «Об утверждении Правил и норм технической эксплуатации жилищного фонда»,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элементов.</t>
  </si>
  <si>
    <t>В целях контроля отчет предоставлен__________________/________________ "___"____________  _______года</t>
  </si>
  <si>
    <t xml:space="preserve">                            (подпись)</t>
  </si>
  <si>
    <t>ВНИМАНИЕ: Общий долг жителей Вашего дома за жилищно-коммунальные услуги равен 632150,39руб., в т.ч. по кв. 17,24,32,42,81,106</t>
  </si>
  <si>
    <t xml:space="preserve">  -348332,62-242859,88</t>
  </si>
  <si>
    <t>Механизированная уборка территории</t>
  </si>
  <si>
    <t>06.12.2018, 10.12.2018, 29.12.2018, 17.01.2019,.31.01.2019</t>
  </si>
  <si>
    <t>По актам вып.работ-спец.техника, 2часа</t>
  </si>
  <si>
    <t>По актам вып.работ-спец.техника-3,58</t>
  </si>
  <si>
    <t>Механизированная уборка территории в зимний период</t>
  </si>
  <si>
    <t>ул. Генерала Попова д.28</t>
  </si>
  <si>
    <t>Работы по ст. "Содержание" выполняются ежемесячно 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</si>
</sst>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rgb="FF7030A0"/>
      <name val="Times New Roman"/>
      <family val="1"/>
      <charset val="204"/>
    </font>
    <font>
      <u/>
      <sz val="9"/>
      <color rgb="FF7030A0"/>
      <name val="Calibri"/>
      <family val="2"/>
      <charset val="204"/>
      <scheme val="minor"/>
    </font>
    <font>
      <u/>
      <sz val="10"/>
      <color rgb="FF7030A0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8">
    <xf numFmtId="0" fontId="0" fillId="0" borderId="0" xfId="0"/>
    <xf numFmtId="0" fontId="4" fillId="0" borderId="0" xfId="2" applyFont="1" applyAlignment="1">
      <alignment wrapText="1"/>
    </xf>
    <xf numFmtId="0" fontId="6" fillId="0" borderId="2" xfId="2" applyFont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6" fillId="0" borderId="3" xfId="2" applyFont="1" applyBorder="1" applyAlignment="1">
      <alignment horizontal="right" vertical="center" wrapText="1"/>
    </xf>
    <xf numFmtId="0" fontId="8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right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0" xfId="2" applyFont="1" applyAlignment="1">
      <alignment vertical="center" wrapText="1"/>
    </xf>
    <xf numFmtId="2" fontId="15" fillId="0" borderId="1" xfId="0" applyNumberFormat="1" applyFont="1" applyBorder="1"/>
    <xf numFmtId="2" fontId="15" fillId="0" borderId="1" xfId="0" applyNumberFormat="1" applyFont="1" applyBorder="1" applyAlignment="1">
      <alignment horizontal="right"/>
    </xf>
    <xf numFmtId="0" fontId="14" fillId="0" borderId="0" xfId="2" applyFont="1"/>
    <xf numFmtId="0" fontId="16" fillId="0" borderId="1" xfId="2" applyNumberFormat="1" applyFont="1" applyBorder="1" applyAlignment="1">
      <alignment horizontal="center" vertical="center" wrapText="1"/>
    </xf>
    <xf numFmtId="4" fontId="16" fillId="0" borderId="1" xfId="2" applyNumberFormat="1" applyFont="1" applyBorder="1" applyAlignment="1">
      <alignment horizontal="center" vertical="center" wrapText="1"/>
    </xf>
    <xf numFmtId="4" fontId="16" fillId="0" borderId="1" xfId="2" applyNumberFormat="1" applyFont="1" applyBorder="1" applyAlignment="1">
      <alignment horizontal="center" vertical="center"/>
    </xf>
    <xf numFmtId="4" fontId="17" fillId="0" borderId="1" xfId="2" applyNumberFormat="1" applyFont="1" applyBorder="1" applyAlignment="1">
      <alignment vertical="center"/>
    </xf>
    <xf numFmtId="0" fontId="17" fillId="0" borderId="0" xfId="2" applyFont="1"/>
    <xf numFmtId="0" fontId="13" fillId="0" borderId="1" xfId="2" applyNumberFormat="1" applyFont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4" fontId="14" fillId="0" borderId="1" xfId="2" applyNumberFormat="1" applyFont="1" applyBorder="1" applyAlignment="1">
      <alignment horizontal="right" vertical="center" wrapText="1"/>
    </xf>
    <xf numFmtId="0" fontId="12" fillId="0" borderId="0" xfId="2" applyFont="1"/>
    <xf numFmtId="0" fontId="12" fillId="0" borderId="0" xfId="2" applyFont="1" applyAlignment="1">
      <alignment wrapText="1"/>
    </xf>
    <xf numFmtId="0" fontId="16" fillId="3" borderId="0" xfId="2" applyFont="1" applyFill="1"/>
    <xf numFmtId="0" fontId="16" fillId="0" borderId="0" xfId="2" applyFont="1" applyBorder="1" applyAlignment="1">
      <alignment horizontal="center" vertical="center" wrapText="1"/>
    </xf>
    <xf numFmtId="0" fontId="14" fillId="0" borderId="0" xfId="2" applyFont="1" applyAlignment="1"/>
    <xf numFmtId="0" fontId="20" fillId="0" borderId="0" xfId="2" applyFont="1" applyAlignment="1"/>
    <xf numFmtId="0" fontId="19" fillId="0" borderId="0" xfId="2" applyFont="1" applyAlignment="1">
      <alignment horizontal="left"/>
    </xf>
    <xf numFmtId="2" fontId="14" fillId="0" borderId="1" xfId="2" applyNumberFormat="1" applyFont="1" applyBorder="1"/>
    <xf numFmtId="2" fontId="14" fillId="0" borderId="1" xfId="2" applyNumberFormat="1" applyFont="1" applyFill="1" applyBorder="1"/>
    <xf numFmtId="0" fontId="14" fillId="0" borderId="1" xfId="2" applyFont="1" applyBorder="1" applyAlignment="1">
      <alignment wrapText="1"/>
    </xf>
    <xf numFmtId="2" fontId="13" fillId="0" borderId="1" xfId="2" applyNumberFormat="1" applyFont="1" applyFill="1" applyBorder="1"/>
    <xf numFmtId="2" fontId="13" fillId="2" borderId="1" xfId="2" applyNumberFormat="1" applyFont="1" applyFill="1" applyBorder="1"/>
    <xf numFmtId="2" fontId="13" fillId="0" borderId="1" xfId="2" applyNumberFormat="1" applyFont="1" applyBorder="1"/>
    <xf numFmtId="0" fontId="13" fillId="0" borderId="0" xfId="2" applyFont="1" applyAlignment="1">
      <alignment wrapText="1"/>
    </xf>
    <xf numFmtId="2" fontId="16" fillId="0" borderId="1" xfId="2" applyNumberFormat="1" applyFont="1" applyBorder="1"/>
    <xf numFmtId="0" fontId="16" fillId="0" borderId="1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12" fillId="0" borderId="1" xfId="2" applyFont="1" applyBorder="1" applyAlignment="1">
      <alignment wrapText="1"/>
    </xf>
    <xf numFmtId="2" fontId="14" fillId="3" borderId="1" xfId="2" applyNumberFormat="1" applyFont="1" applyFill="1" applyBorder="1"/>
    <xf numFmtId="2" fontId="13" fillId="3" borderId="1" xfId="2" applyNumberFormat="1" applyFont="1" applyFill="1" applyBorder="1"/>
    <xf numFmtId="0" fontId="13" fillId="3" borderId="1" xfId="2" applyFont="1" applyFill="1" applyBorder="1" applyAlignment="1">
      <alignment wrapText="1"/>
    </xf>
    <xf numFmtId="0" fontId="13" fillId="3" borderId="0" xfId="2" applyFont="1" applyFill="1" applyAlignment="1">
      <alignment wrapText="1"/>
    </xf>
    <xf numFmtId="0" fontId="13" fillId="3" borderId="1" xfId="2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0" xfId="2" applyFont="1" applyFill="1"/>
    <xf numFmtId="0" fontId="14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2" applyFont="1" applyAlignment="1">
      <alignment horizontal="right" vertical="center" wrapText="1"/>
    </xf>
    <xf numFmtId="0" fontId="14" fillId="3" borderId="1" xfId="2" applyFont="1" applyFill="1" applyBorder="1"/>
    <xf numFmtId="0" fontId="17" fillId="0" borderId="1" xfId="2" applyFont="1" applyBorder="1"/>
    <xf numFmtId="0" fontId="25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14" fontId="8" fillId="0" borderId="1" xfId="2" applyNumberFormat="1" applyFont="1" applyBorder="1" applyAlignment="1">
      <alignment vertical="center" wrapText="1"/>
    </xf>
    <xf numFmtId="14" fontId="25" fillId="3" borderId="1" xfId="0" applyNumberFormat="1" applyFont="1" applyFill="1" applyBorder="1" applyAlignment="1">
      <alignment horizontal="left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4" fontId="25" fillId="3" borderId="1" xfId="0" applyNumberFormat="1" applyFont="1" applyFill="1" applyBorder="1" applyAlignment="1">
      <alignment horizontal="center" vertical="center" wrapText="1"/>
    </xf>
    <xf numFmtId="0" fontId="26" fillId="4" borderId="4" xfId="2" applyFont="1" applyFill="1" applyBorder="1" applyAlignment="1">
      <alignment horizontal="center" vertical="center" wrapText="1"/>
    </xf>
    <xf numFmtId="4" fontId="27" fillId="4" borderId="1" xfId="2" applyNumberFormat="1" applyFont="1" applyFill="1" applyBorder="1" applyAlignment="1">
      <alignment vertical="center" wrapText="1"/>
    </xf>
    <xf numFmtId="4" fontId="28" fillId="0" borderId="1" xfId="2" applyNumberFormat="1" applyFont="1" applyBorder="1" applyAlignment="1">
      <alignment horizontal="left" vertical="center" wrapText="1"/>
    </xf>
    <xf numFmtId="0" fontId="29" fillId="0" borderId="0" xfId="2" applyFont="1" applyAlignment="1">
      <alignment vertical="center" wrapText="1"/>
    </xf>
    <xf numFmtId="0" fontId="13" fillId="0" borderId="1" xfId="2" applyFont="1" applyBorder="1" applyAlignment="1">
      <alignment wrapText="1"/>
    </xf>
    <xf numFmtId="0" fontId="17" fillId="3" borderId="1" xfId="2" applyFont="1" applyFill="1" applyBorder="1" applyAlignment="1">
      <alignment horizontal="right" vertical="center" wrapText="1"/>
    </xf>
    <xf numFmtId="0" fontId="14" fillId="3" borderId="1" xfId="2" applyFont="1" applyFill="1" applyBorder="1" applyAlignment="1">
      <alignment horizontal="right" vertical="center" wrapText="1"/>
    </xf>
    <xf numFmtId="0" fontId="14" fillId="3" borderId="0" xfId="2" applyFont="1" applyFill="1" applyAlignment="1">
      <alignment wrapText="1"/>
    </xf>
    <xf numFmtId="0" fontId="15" fillId="3" borderId="1" xfId="2" applyFont="1" applyFill="1" applyBorder="1" applyAlignment="1">
      <alignment horizontal="right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0" fontId="14" fillId="3" borderId="0" xfId="2" applyFont="1" applyFill="1" applyAlignment="1">
      <alignment vertical="center" wrapText="1"/>
    </xf>
    <xf numFmtId="0" fontId="15" fillId="3" borderId="1" xfId="2" applyFont="1" applyFill="1" applyBorder="1" applyAlignment="1">
      <alignment wrapText="1"/>
    </xf>
    <xf numFmtId="2" fontId="14" fillId="0" borderId="0" xfId="2" applyNumberFormat="1" applyFont="1" applyAlignment="1">
      <alignment wrapText="1"/>
    </xf>
    <xf numFmtId="0" fontId="16" fillId="3" borderId="0" xfId="2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2" fontId="13" fillId="2" borderId="6" xfId="2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/>
    </xf>
    <xf numFmtId="0" fontId="26" fillId="4" borderId="2" xfId="2" applyFont="1" applyFill="1" applyBorder="1" applyAlignment="1">
      <alignment horizontal="right" vertical="center" wrapText="1"/>
    </xf>
    <xf numFmtId="0" fontId="26" fillId="4" borderId="3" xfId="2" applyFont="1" applyFill="1" applyBorder="1" applyAlignment="1">
      <alignment horizontal="right" vertical="center" wrapText="1"/>
    </xf>
    <xf numFmtId="0" fontId="13" fillId="3" borderId="6" xfId="2" applyFont="1" applyFill="1" applyBorder="1" applyAlignment="1">
      <alignment horizontal="center" wrapText="1"/>
    </xf>
    <xf numFmtId="0" fontId="13" fillId="3" borderId="0" xfId="2" applyFont="1" applyFill="1" applyAlignment="1">
      <alignment horizontal="center" wrapText="1"/>
    </xf>
    <xf numFmtId="0" fontId="16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3" fillId="0" borderId="0" xfId="2" applyFont="1" applyAlignment="1"/>
    <xf numFmtId="0" fontId="20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18" fillId="0" borderId="5" xfId="2" applyFont="1" applyBorder="1" applyAlignment="1">
      <alignment horizontal="left" vertical="center" wrapText="1"/>
    </xf>
    <xf numFmtId="0" fontId="14" fillId="0" borderId="5" xfId="2" applyFont="1" applyBorder="1" applyAlignment="1">
      <alignment wrapText="1"/>
    </xf>
    <xf numFmtId="0" fontId="5" fillId="0" borderId="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6" fillId="0" borderId="0" xfId="2" applyFont="1" applyAlignment="1"/>
    <xf numFmtId="0" fontId="14" fillId="0" borderId="0" xfId="2" applyFont="1" applyAlignment="1"/>
    <xf numFmtId="0" fontId="18" fillId="0" borderId="0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4" xfId="2" applyFont="1" applyBorder="1" applyAlignment="1">
      <alignment vertical="center"/>
    </xf>
    <xf numFmtId="0" fontId="6" fillId="0" borderId="4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3" fillId="0" borderId="0" xfId="2" applyFont="1" applyAlignment="1">
      <alignment horizontal="center" wrapText="1"/>
    </xf>
    <xf numFmtId="0" fontId="5" fillId="0" borderId="5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right" wrapText="1"/>
    </xf>
    <xf numFmtId="0" fontId="6" fillId="0" borderId="4" xfId="2" applyFont="1" applyBorder="1" applyAlignment="1">
      <alignment horizontal="left" vertical="center"/>
    </xf>
    <xf numFmtId="0" fontId="6" fillId="0" borderId="1" xfId="2" applyFont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7"/>
  <sheetViews>
    <sheetView tabSelected="1" topLeftCell="A22" zoomScaleNormal="100" workbookViewId="0">
      <selection activeCell="H25" sqref="H25:H28"/>
    </sheetView>
  </sheetViews>
  <sheetFormatPr defaultColWidth="9.109375" defaultRowHeight="13.8" x14ac:dyDescent="0.3"/>
  <cols>
    <col min="1" max="1" width="12.33203125" style="5" customWidth="1"/>
    <col min="2" max="2" width="13" style="5" customWidth="1"/>
    <col min="3" max="3" width="14.109375" style="5" customWidth="1"/>
    <col min="4" max="4" width="19.33203125" style="1" customWidth="1"/>
    <col min="5" max="5" width="14" style="1" customWidth="1"/>
    <col min="6" max="6" width="16.44140625" style="1" customWidth="1"/>
    <col min="7" max="7" width="22.88671875" style="1" customWidth="1"/>
    <col min="8" max="8" width="11.5546875" style="1" bestFit="1" customWidth="1"/>
    <col min="9" max="9" width="9.109375" style="1"/>
    <col min="10" max="11" width="5.109375" style="1" customWidth="1"/>
    <col min="12" max="16384" width="9.109375" style="1"/>
  </cols>
  <sheetData>
    <row r="1" spans="1:7" ht="18.75" customHeight="1" x14ac:dyDescent="0.4">
      <c r="A1" s="113" t="s">
        <v>72</v>
      </c>
      <c r="B1" s="113"/>
      <c r="C1" s="113"/>
      <c r="D1" s="113"/>
      <c r="E1" s="113"/>
      <c r="F1" s="113"/>
      <c r="G1" s="113"/>
    </row>
    <row r="2" spans="1:7" ht="14.4" customHeight="1" x14ac:dyDescent="0.3">
      <c r="A2" s="114" t="s">
        <v>1</v>
      </c>
      <c r="B2" s="114"/>
      <c r="C2" s="114"/>
      <c r="D2" s="114"/>
      <c r="E2" s="114"/>
      <c r="F2" s="114"/>
      <c r="G2" s="114"/>
    </row>
    <row r="3" spans="1:7" ht="15" customHeight="1" x14ac:dyDescent="0.3">
      <c r="A3" s="2">
        <v>1</v>
      </c>
      <c r="B3" s="7"/>
      <c r="C3" s="3"/>
      <c r="D3" s="108" t="s">
        <v>2</v>
      </c>
      <c r="E3" s="109"/>
      <c r="F3" s="115">
        <v>1988</v>
      </c>
      <c r="G3" s="115"/>
    </row>
    <row r="4" spans="1:7" ht="15" customHeight="1" x14ac:dyDescent="0.3">
      <c r="A4" s="2">
        <v>2</v>
      </c>
      <c r="B4" s="7"/>
      <c r="C4" s="3"/>
      <c r="D4" s="108" t="s">
        <v>3</v>
      </c>
      <c r="E4" s="109"/>
      <c r="F4" s="115">
        <v>9</v>
      </c>
      <c r="G4" s="115"/>
    </row>
    <row r="5" spans="1:7" ht="15" customHeight="1" x14ac:dyDescent="0.3">
      <c r="A5" s="2">
        <v>3</v>
      </c>
      <c r="B5" s="7"/>
      <c r="C5" s="3"/>
      <c r="D5" s="108" t="s">
        <v>4</v>
      </c>
      <c r="E5" s="109"/>
      <c r="F5" s="115">
        <v>108</v>
      </c>
      <c r="G5" s="115"/>
    </row>
    <row r="6" spans="1:7" ht="15" customHeight="1" x14ac:dyDescent="0.3">
      <c r="A6" s="2">
        <v>4</v>
      </c>
      <c r="B6" s="7"/>
      <c r="C6" s="3"/>
      <c r="D6" s="108" t="s">
        <v>5</v>
      </c>
      <c r="E6" s="109"/>
      <c r="F6" s="115">
        <f>E19</f>
        <v>5684.5</v>
      </c>
      <c r="G6" s="115"/>
    </row>
    <row r="7" spans="1:7" ht="15" customHeight="1" x14ac:dyDescent="0.3">
      <c r="A7" s="2">
        <v>5</v>
      </c>
      <c r="B7" s="7"/>
      <c r="C7" s="3"/>
      <c r="D7" s="108" t="s">
        <v>6</v>
      </c>
      <c r="E7" s="109"/>
      <c r="F7" s="115">
        <v>0</v>
      </c>
      <c r="G7" s="115"/>
    </row>
    <row r="8" spans="1:7" s="6" customFormat="1" ht="19.2" customHeight="1" x14ac:dyDescent="0.3">
      <c r="A8" s="2">
        <v>6</v>
      </c>
      <c r="B8" s="7"/>
      <c r="C8" s="3"/>
      <c r="D8" s="108" t="s">
        <v>7</v>
      </c>
      <c r="E8" s="116"/>
      <c r="F8" s="117">
        <v>837.9</v>
      </c>
      <c r="G8" s="117"/>
    </row>
    <row r="9" spans="1:7" ht="24" customHeight="1" x14ac:dyDescent="0.3">
      <c r="A9" s="2">
        <v>7</v>
      </c>
      <c r="B9" s="7"/>
      <c r="C9" s="3"/>
      <c r="D9" s="108" t="s">
        <v>8</v>
      </c>
      <c r="E9" s="109"/>
      <c r="F9" s="108" t="s">
        <v>9</v>
      </c>
      <c r="G9" s="110"/>
    </row>
    <row r="10" spans="1:7" ht="30.75" customHeight="1" x14ac:dyDescent="0.3">
      <c r="A10" s="2">
        <v>11</v>
      </c>
      <c r="B10" s="7"/>
      <c r="C10" s="3"/>
      <c r="D10" s="108" t="s">
        <v>10</v>
      </c>
      <c r="E10" s="109"/>
      <c r="F10" s="108" t="s">
        <v>11</v>
      </c>
      <c r="G10" s="110"/>
    </row>
    <row r="11" spans="1:7" ht="35.4" customHeight="1" x14ac:dyDescent="0.3">
      <c r="A11" s="2">
        <v>12</v>
      </c>
      <c r="B11" s="7"/>
      <c r="C11" s="3"/>
      <c r="D11" s="108" t="s">
        <v>12</v>
      </c>
      <c r="E11" s="109"/>
      <c r="F11" s="111" t="s">
        <v>13</v>
      </c>
      <c r="G11" s="112"/>
    </row>
    <row r="12" spans="1:7" s="6" customFormat="1" ht="11.4" customHeight="1" x14ac:dyDescent="0.3">
      <c r="A12" s="101" t="s">
        <v>14</v>
      </c>
      <c r="B12" s="101"/>
      <c r="C12" s="101"/>
      <c r="D12" s="101"/>
      <c r="E12" s="101"/>
      <c r="F12" s="101"/>
      <c r="G12" s="101"/>
    </row>
    <row r="13" spans="1:7" s="6" customFormat="1" ht="39.75" customHeight="1" x14ac:dyDescent="0.3">
      <c r="A13" s="4">
        <v>1</v>
      </c>
      <c r="B13" s="2"/>
      <c r="C13" s="2"/>
      <c r="D13" s="102" t="s">
        <v>15</v>
      </c>
      <c r="E13" s="103"/>
      <c r="F13" s="104" t="s">
        <v>36</v>
      </c>
      <c r="G13" s="104"/>
    </row>
    <row r="14" spans="1:7" s="27" customFormat="1" ht="15" customHeight="1" x14ac:dyDescent="0.25">
      <c r="A14" s="31"/>
      <c r="B14" s="31"/>
      <c r="C14" s="92" t="s">
        <v>16</v>
      </c>
      <c r="D14" s="92"/>
      <c r="E14" s="92"/>
      <c r="F14" s="92"/>
      <c r="G14" s="92"/>
    </row>
    <row r="15" spans="1:7" s="27" customFormat="1" x14ac:dyDescent="0.25">
      <c r="A15" s="31"/>
      <c r="B15" s="31"/>
      <c r="C15" s="93" t="s">
        <v>17</v>
      </c>
      <c r="D15" s="94"/>
      <c r="E15" s="94"/>
      <c r="F15" s="94"/>
      <c r="G15" s="94"/>
    </row>
    <row r="16" spans="1:7" s="30" customFormat="1" ht="25.2" customHeight="1" x14ac:dyDescent="0.25">
      <c r="A16" s="29"/>
      <c r="B16" s="29"/>
      <c r="C16" s="95" t="s">
        <v>51</v>
      </c>
      <c r="D16" s="96"/>
      <c r="E16" s="96"/>
      <c r="F16" s="96"/>
      <c r="G16" s="96"/>
    </row>
    <row r="17" spans="1:14" s="27" customFormat="1" x14ac:dyDescent="0.25">
      <c r="A17" s="97" t="s">
        <v>18</v>
      </c>
      <c r="B17" s="97"/>
      <c r="C17" s="98"/>
      <c r="D17" s="98"/>
      <c r="E17" s="98"/>
      <c r="F17" s="98"/>
      <c r="G17" s="98"/>
    </row>
    <row r="18" spans="1:14" s="27" customFormat="1" x14ac:dyDescent="0.25">
      <c r="A18" s="19" t="s">
        <v>46</v>
      </c>
      <c r="B18" s="19"/>
      <c r="C18" s="32"/>
      <c r="D18" s="33"/>
      <c r="E18" s="34"/>
      <c r="F18" s="33"/>
      <c r="G18" s="33"/>
    </row>
    <row r="19" spans="1:14" s="27" customFormat="1" x14ac:dyDescent="0.25">
      <c r="A19" s="19" t="s">
        <v>35</v>
      </c>
      <c r="B19" s="19"/>
      <c r="C19" s="32"/>
      <c r="D19" s="33"/>
      <c r="E19" s="35">
        <v>5684.5</v>
      </c>
      <c r="F19" s="33"/>
      <c r="G19" s="33"/>
    </row>
    <row r="20" spans="1:14" s="27" customFormat="1" x14ac:dyDescent="0.25">
      <c r="A20" s="19" t="s">
        <v>47</v>
      </c>
      <c r="B20" s="19"/>
      <c r="C20" s="32"/>
      <c r="D20" s="33"/>
      <c r="E20" s="34"/>
      <c r="F20" s="33"/>
      <c r="G20" s="33"/>
    </row>
    <row r="21" spans="1:14" s="27" customFormat="1" x14ac:dyDescent="0.25">
      <c r="A21" s="19" t="s">
        <v>48</v>
      </c>
      <c r="B21" s="19"/>
      <c r="C21" s="32"/>
      <c r="D21" s="33"/>
      <c r="E21" s="34"/>
      <c r="F21" s="33"/>
      <c r="G21" s="33"/>
    </row>
    <row r="22" spans="1:14" s="27" customFormat="1" ht="1.5" customHeight="1" x14ac:dyDescent="0.25">
      <c r="A22" s="19"/>
      <c r="B22" s="19"/>
      <c r="C22" s="32"/>
      <c r="D22" s="33"/>
      <c r="E22" s="34"/>
      <c r="F22" s="33"/>
      <c r="G22" s="33"/>
    </row>
    <row r="23" spans="1:14" s="27" customFormat="1" ht="25.2" customHeight="1" x14ac:dyDescent="0.25">
      <c r="A23" s="99" t="s">
        <v>19</v>
      </c>
      <c r="B23" s="99"/>
      <c r="C23" s="100"/>
      <c r="D23" s="100"/>
      <c r="E23" s="100"/>
      <c r="F23" s="100"/>
      <c r="G23" s="100"/>
    </row>
    <row r="24" spans="1:14" s="16" customFormat="1" ht="80.400000000000006" customHeight="1" x14ac:dyDescent="0.3">
      <c r="A24" s="11" t="s">
        <v>52</v>
      </c>
      <c r="B24" s="12" t="s">
        <v>41</v>
      </c>
      <c r="C24" s="13" t="s">
        <v>53</v>
      </c>
      <c r="D24" s="13" t="s">
        <v>54</v>
      </c>
      <c r="E24" s="11" t="s">
        <v>20</v>
      </c>
      <c r="F24" s="14" t="s">
        <v>55</v>
      </c>
      <c r="G24" s="15" t="s">
        <v>21</v>
      </c>
    </row>
    <row r="25" spans="1:14" s="27" customFormat="1" ht="28.2" customHeight="1" x14ac:dyDescent="0.25">
      <c r="A25" s="36">
        <v>34783.630000000121</v>
      </c>
      <c r="B25" s="17">
        <f>7.97+0.92</f>
        <v>8.89</v>
      </c>
      <c r="C25" s="37">
        <f>624031.32+68214</f>
        <v>692245.32</v>
      </c>
      <c r="D25" s="37">
        <f>596981.4+66183.48</f>
        <v>663164.88</v>
      </c>
      <c r="E25" s="37">
        <f>C25</f>
        <v>692245.32</v>
      </c>
      <c r="F25" s="36">
        <f>A25+C25-D25</f>
        <v>63864.070000000065</v>
      </c>
      <c r="G25" s="46" t="s">
        <v>22</v>
      </c>
      <c r="H25" s="81"/>
    </row>
    <row r="26" spans="1:14" s="27" customFormat="1" ht="16.5" customHeight="1" x14ac:dyDescent="0.25">
      <c r="A26" s="36">
        <v>21616.0799999999</v>
      </c>
      <c r="B26" s="17">
        <v>3.15</v>
      </c>
      <c r="C26" s="37">
        <v>170932.82</v>
      </c>
      <c r="D26" s="37">
        <v>169643.41</v>
      </c>
      <c r="E26" s="37">
        <f t="shared" ref="E26:E29" si="0">C26</f>
        <v>170932.82</v>
      </c>
      <c r="F26" s="36">
        <f>A26+C26-D26</f>
        <v>22905.489999999903</v>
      </c>
      <c r="G26" s="38" t="s">
        <v>23</v>
      </c>
      <c r="H26" s="81"/>
      <c r="J26" s="42">
        <v>2018</v>
      </c>
      <c r="K26" s="42"/>
      <c r="L26" s="42"/>
      <c r="M26" s="42"/>
      <c r="N26" s="42"/>
    </row>
    <row r="27" spans="1:14" s="27" customFormat="1" ht="32.4" customHeight="1" x14ac:dyDescent="0.25">
      <c r="A27" s="36">
        <v>175284.82999999993</v>
      </c>
      <c r="B27" s="18">
        <v>4.5999999999999996</v>
      </c>
      <c r="C27" s="37">
        <v>313784.40000000002</v>
      </c>
      <c r="D27" s="37">
        <v>303843.84999999998</v>
      </c>
      <c r="E27" s="37">
        <f t="shared" si="0"/>
        <v>313784.40000000002</v>
      </c>
      <c r="F27" s="36">
        <f>A27+C27-D27</f>
        <v>185225.38</v>
      </c>
      <c r="G27" s="45" t="s">
        <v>24</v>
      </c>
      <c r="H27" s="81"/>
      <c r="J27" s="11" t="s">
        <v>37</v>
      </c>
      <c r="K27" s="11" t="s">
        <v>38</v>
      </c>
      <c r="L27" s="11" t="s">
        <v>39</v>
      </c>
      <c r="M27" s="11" t="s">
        <v>44</v>
      </c>
      <c r="N27" s="11" t="s">
        <v>40</v>
      </c>
    </row>
    <row r="28" spans="1:14" s="42" customFormat="1" ht="32.25" customHeight="1" x14ac:dyDescent="0.25">
      <c r="A28" s="41">
        <v>-6140.5699999999779</v>
      </c>
      <c r="B28" s="17">
        <v>1.82</v>
      </c>
      <c r="C28" s="39">
        <v>124150.2</v>
      </c>
      <c r="D28" s="39">
        <v>111865.94</v>
      </c>
      <c r="E28" s="40">
        <f>E40</f>
        <v>8155</v>
      </c>
      <c r="F28" s="41">
        <f>A28+C28-D28</f>
        <v>6143.6900000000169</v>
      </c>
      <c r="G28" s="38" t="s">
        <v>25</v>
      </c>
      <c r="H28" s="81"/>
      <c r="J28" s="72">
        <f>250*12</f>
        <v>3000</v>
      </c>
      <c r="K28" s="72">
        <f>250*12</f>
        <v>3000</v>
      </c>
      <c r="L28" s="72">
        <f>200*12</f>
        <v>2400</v>
      </c>
      <c r="M28" s="72">
        <f>250*12</f>
        <v>3000</v>
      </c>
      <c r="N28" s="44">
        <f>J28+K28+L28+M28</f>
        <v>11400</v>
      </c>
    </row>
    <row r="29" spans="1:14" s="50" customFormat="1" ht="24.75" customHeight="1" x14ac:dyDescent="0.25">
      <c r="A29" s="48">
        <v>-1981.4600000000614</v>
      </c>
      <c r="B29" s="47"/>
      <c r="C29" s="48"/>
      <c r="D29" s="48">
        <v>124.31</v>
      </c>
      <c r="E29" s="47">
        <f t="shared" si="0"/>
        <v>0</v>
      </c>
      <c r="F29" s="48">
        <f>A29+C29-D29</f>
        <v>-2105.7700000000614</v>
      </c>
      <c r="G29" s="49" t="s">
        <v>45</v>
      </c>
      <c r="H29" s="90"/>
      <c r="I29" s="91"/>
    </row>
    <row r="30" spans="1:14" s="27" customFormat="1" x14ac:dyDescent="0.25">
      <c r="A30" s="43">
        <f>A25+A26+A27+A28+A29</f>
        <v>223562.50999999992</v>
      </c>
      <c r="B30" s="43"/>
      <c r="C30" s="43">
        <f>C25+C26+C27+C28+C29</f>
        <v>1301112.74</v>
      </c>
      <c r="D30" s="43">
        <f>D25+D26+D27+D28+D29</f>
        <v>1248642.3900000001</v>
      </c>
      <c r="E30" s="43">
        <f>E25+E26+E27+E28+E29</f>
        <v>1185117.54</v>
      </c>
      <c r="F30" s="43">
        <f>F25+F26+F27+F28+F29</f>
        <v>276032.85999999987</v>
      </c>
      <c r="G30" s="44" t="s">
        <v>0</v>
      </c>
    </row>
    <row r="31" spans="1:14" s="27" customFormat="1" x14ac:dyDescent="0.25">
      <c r="A31" s="105" t="s">
        <v>26</v>
      </c>
      <c r="B31" s="105"/>
      <c r="C31" s="106"/>
      <c r="D31" s="106"/>
      <c r="E31" s="106"/>
      <c r="F31" s="106"/>
      <c r="G31" s="19"/>
    </row>
    <row r="32" spans="1:14" s="16" customFormat="1" ht="80.400000000000006" customHeight="1" x14ac:dyDescent="0.3">
      <c r="A32" s="11" t="s">
        <v>56</v>
      </c>
      <c r="B32" s="11"/>
      <c r="C32" s="13" t="s">
        <v>53</v>
      </c>
      <c r="D32" s="13" t="s">
        <v>54</v>
      </c>
      <c r="E32" s="11" t="s">
        <v>20</v>
      </c>
      <c r="F32" s="14" t="s">
        <v>55</v>
      </c>
      <c r="G32" s="13" t="s">
        <v>27</v>
      </c>
    </row>
    <row r="33" spans="1:13" s="27" customFormat="1" ht="27.75" customHeight="1" x14ac:dyDescent="0.25">
      <c r="A33" s="36">
        <v>35401.399999999907</v>
      </c>
      <c r="B33" s="36"/>
      <c r="C33" s="36">
        <v>520913.15</v>
      </c>
      <c r="D33" s="36">
        <v>511473.95</v>
      </c>
      <c r="E33" s="36">
        <f>D33</f>
        <v>511473.95</v>
      </c>
      <c r="F33" s="36">
        <f>A33+C33-D33</f>
        <v>44840.599999999919</v>
      </c>
      <c r="G33" s="38" t="s">
        <v>28</v>
      </c>
      <c r="K33" s="37"/>
    </row>
    <row r="34" spans="1:13" s="27" customFormat="1" ht="12.75" customHeight="1" x14ac:dyDescent="0.25">
      <c r="A34" s="36">
        <v>124048.45999999996</v>
      </c>
      <c r="B34" s="36"/>
      <c r="C34" s="36">
        <v>699961.13</v>
      </c>
      <c r="D34" s="36">
        <v>677118.17</v>
      </c>
      <c r="E34" s="36">
        <f t="shared" ref="E34:E36" si="1">D34</f>
        <v>677118.17</v>
      </c>
      <c r="F34" s="36">
        <f>A34+C34-D34</f>
        <v>146891.41999999993</v>
      </c>
      <c r="G34" s="38" t="s">
        <v>29</v>
      </c>
      <c r="K34" s="37"/>
    </row>
    <row r="35" spans="1:13" s="27" customFormat="1" ht="15.75" customHeight="1" x14ac:dyDescent="0.25">
      <c r="A35" s="36">
        <v>386609.31000000029</v>
      </c>
      <c r="B35" s="36"/>
      <c r="C35" s="36">
        <v>1624055.09</v>
      </c>
      <c r="D35" s="36">
        <v>1565631.01</v>
      </c>
      <c r="E35" s="36">
        <f t="shared" si="1"/>
        <v>1565631.01</v>
      </c>
      <c r="F35" s="36">
        <f>A35+C35-D35</f>
        <v>445033.39000000036</v>
      </c>
      <c r="G35" s="38" t="s">
        <v>30</v>
      </c>
      <c r="K35" s="37"/>
    </row>
    <row r="36" spans="1:13" s="27" customFormat="1" ht="28.95" customHeight="1" x14ac:dyDescent="0.25">
      <c r="A36" s="36">
        <v>15777.450000000012</v>
      </c>
      <c r="B36" s="36"/>
      <c r="C36" s="36">
        <v>155675.34</v>
      </c>
      <c r="D36" s="36">
        <v>152751.76</v>
      </c>
      <c r="E36" s="36">
        <f t="shared" si="1"/>
        <v>152751.76</v>
      </c>
      <c r="F36" s="36">
        <f>A36+C36-D36</f>
        <v>18701.03</v>
      </c>
      <c r="G36" s="38" t="s">
        <v>42</v>
      </c>
      <c r="K36" s="86">
        <v>133318.92000000001</v>
      </c>
      <c r="L36" s="87"/>
      <c r="M36" s="27">
        <v>2016</v>
      </c>
    </row>
    <row r="37" spans="1:13" s="27" customFormat="1" x14ac:dyDescent="0.25">
      <c r="A37" s="43">
        <f>SUM(A33:A36)</f>
        <v>561836.62000000011</v>
      </c>
      <c r="B37" s="43"/>
      <c r="C37" s="43">
        <f t="shared" ref="C37:E37" si="2">C33+C34+C35+C36</f>
        <v>3000604.71</v>
      </c>
      <c r="D37" s="43">
        <f t="shared" si="2"/>
        <v>2906974.8899999997</v>
      </c>
      <c r="E37" s="43">
        <f t="shared" si="2"/>
        <v>2906974.8899999997</v>
      </c>
      <c r="F37" s="43">
        <f>F33+F34+F35+F36</f>
        <v>655466.44000000018</v>
      </c>
      <c r="G37" s="44" t="s">
        <v>0</v>
      </c>
      <c r="K37" s="37"/>
    </row>
    <row r="38" spans="1:13" s="19" customFormat="1" ht="28.2" customHeight="1" x14ac:dyDescent="0.25">
      <c r="A38" s="107" t="s">
        <v>31</v>
      </c>
      <c r="B38" s="107"/>
      <c r="C38" s="98"/>
      <c r="D38" s="98"/>
      <c r="E38" s="98"/>
      <c r="F38" s="98"/>
      <c r="G38" s="98"/>
    </row>
    <row r="39" spans="1:13" s="54" customFormat="1" ht="55.2" customHeight="1" x14ac:dyDescent="0.25">
      <c r="A39" s="51" t="s">
        <v>32</v>
      </c>
      <c r="B39" s="52" t="s">
        <v>57</v>
      </c>
      <c r="C39" s="53" t="s">
        <v>43</v>
      </c>
      <c r="D39" s="53" t="s">
        <v>33</v>
      </c>
      <c r="E39" s="53" t="s">
        <v>50</v>
      </c>
      <c r="F39" s="52" t="s">
        <v>58</v>
      </c>
      <c r="G39" s="60"/>
    </row>
    <row r="40" spans="1:13" s="24" customFormat="1" ht="20.399999999999999" customHeight="1" x14ac:dyDescent="0.25">
      <c r="A40" s="20"/>
      <c r="B40" s="23">
        <v>-348332.61999999994</v>
      </c>
      <c r="C40" s="21"/>
      <c r="D40" s="21" t="s">
        <v>34</v>
      </c>
      <c r="E40" s="22">
        <f>E41+E42</f>
        <v>8155</v>
      </c>
      <c r="F40" s="23">
        <f>B40+D28-E40</f>
        <v>-244621.67999999993</v>
      </c>
      <c r="G40" s="61"/>
    </row>
    <row r="41" spans="1:13" s="27" customFormat="1" ht="52.2" customHeight="1" x14ac:dyDescent="0.25">
      <c r="A41" s="25">
        <v>1</v>
      </c>
      <c r="B41" s="26"/>
      <c r="C41" s="65" t="s">
        <v>69</v>
      </c>
      <c r="D41" s="62" t="s">
        <v>67</v>
      </c>
      <c r="E41" s="66">
        <f>1400*2</f>
        <v>2800</v>
      </c>
      <c r="F41" s="64">
        <v>43166</v>
      </c>
      <c r="G41" s="38"/>
    </row>
    <row r="42" spans="1:13" s="27" customFormat="1" ht="54.6" customHeight="1" x14ac:dyDescent="0.25">
      <c r="A42" s="25">
        <v>2</v>
      </c>
      <c r="B42" s="28"/>
      <c r="C42" s="62" t="s">
        <v>70</v>
      </c>
      <c r="D42" s="62" t="s">
        <v>71</v>
      </c>
      <c r="E42" s="67">
        <v>5355</v>
      </c>
      <c r="F42" s="63" t="s">
        <v>68</v>
      </c>
      <c r="G42" s="38"/>
    </row>
    <row r="43" spans="1:13" s="71" customFormat="1" ht="18.600000000000001" customHeight="1" x14ac:dyDescent="0.3">
      <c r="A43" s="88" t="s">
        <v>49</v>
      </c>
      <c r="B43" s="89"/>
      <c r="C43" s="89"/>
      <c r="D43" s="89"/>
      <c r="E43" s="68">
        <v>242859.88</v>
      </c>
      <c r="F43" s="69" t="s">
        <v>66</v>
      </c>
      <c r="G43" s="70">
        <f>F40+E43</f>
        <v>-1761.7999999999302</v>
      </c>
    </row>
    <row r="44" spans="1:13" s="9" customFormat="1" x14ac:dyDescent="0.3">
      <c r="A44" s="10"/>
      <c r="B44" s="10"/>
      <c r="C44" s="10"/>
    </row>
    <row r="45" spans="1:13" s="8" customFormat="1" ht="33" customHeight="1" x14ac:dyDescent="0.25">
      <c r="A45" s="82" t="s">
        <v>65</v>
      </c>
      <c r="B45" s="82"/>
      <c r="C45" s="82"/>
      <c r="D45" s="82"/>
      <c r="E45" s="82"/>
      <c r="F45" s="82"/>
    </row>
    <row r="46" spans="1:13" s="79" customFormat="1" ht="41.4" customHeight="1" x14ac:dyDescent="0.3">
      <c r="A46" s="73" t="s">
        <v>59</v>
      </c>
      <c r="B46" s="74" t="s">
        <v>60</v>
      </c>
      <c r="C46" s="77" t="s">
        <v>54</v>
      </c>
      <c r="D46" s="78" t="s">
        <v>61</v>
      </c>
    </row>
    <row r="47" spans="1:13" s="75" customFormat="1" ht="15.75" customHeight="1" x14ac:dyDescent="0.25">
      <c r="A47" s="74"/>
      <c r="B47" s="76">
        <f>11400</f>
        <v>11400</v>
      </c>
      <c r="C47" s="76">
        <v>11400</v>
      </c>
      <c r="D47" s="80">
        <f>B47+C47</f>
        <v>22800</v>
      </c>
    </row>
    <row r="48" spans="1:13" s="55" customFormat="1" x14ac:dyDescent="0.25">
      <c r="A48" s="57"/>
      <c r="B48" s="57"/>
      <c r="C48" s="57"/>
    </row>
    <row r="49" spans="1:7" s="55" customFormat="1" ht="55.2" customHeight="1" x14ac:dyDescent="0.25">
      <c r="A49" s="83" t="s">
        <v>62</v>
      </c>
      <c r="B49" s="83"/>
      <c r="C49" s="83"/>
      <c r="D49" s="83"/>
      <c r="E49" s="83"/>
      <c r="F49" s="83"/>
      <c r="G49" s="83"/>
    </row>
    <row r="50" spans="1:7" s="55" customFormat="1" ht="112.2" customHeight="1" x14ac:dyDescent="0.25">
      <c r="A50" s="84" t="s">
        <v>73</v>
      </c>
      <c r="B50" s="84"/>
      <c r="C50" s="84"/>
      <c r="D50" s="84"/>
      <c r="E50" s="84"/>
      <c r="F50" s="84"/>
      <c r="G50" s="84"/>
    </row>
    <row r="51" spans="1:7" s="56" customFormat="1" ht="28.2" customHeight="1" x14ac:dyDescent="0.25">
      <c r="A51" s="58"/>
      <c r="B51" s="58"/>
      <c r="C51" s="58"/>
      <c r="D51" s="58"/>
      <c r="E51" s="58"/>
      <c r="F51" s="58"/>
      <c r="G51" s="58"/>
    </row>
    <row r="52" spans="1:7" s="55" customFormat="1" ht="22.8" customHeight="1" x14ac:dyDescent="0.25">
      <c r="A52" s="85" t="s">
        <v>63</v>
      </c>
      <c r="B52" s="85"/>
      <c r="C52" s="85"/>
      <c r="D52" s="85"/>
      <c r="E52" s="85"/>
      <c r="F52" s="85"/>
      <c r="G52" s="85"/>
    </row>
    <row r="53" spans="1:7" s="55" customFormat="1" ht="27.6" x14ac:dyDescent="0.25">
      <c r="A53" s="57"/>
      <c r="B53" s="57"/>
      <c r="C53" s="57"/>
      <c r="D53" s="55" t="s">
        <v>64</v>
      </c>
    </row>
    <row r="54" spans="1:7" s="30" customFormat="1" ht="21.6" customHeight="1" x14ac:dyDescent="0.25">
      <c r="A54" s="59"/>
      <c r="B54" s="59"/>
      <c r="C54" s="59"/>
    </row>
    <row r="55" spans="1:7" s="30" customFormat="1" ht="13.2" x14ac:dyDescent="0.25">
      <c r="A55" s="59"/>
      <c r="B55" s="59"/>
      <c r="C55" s="59"/>
    </row>
    <row r="56" spans="1:7" s="30" customFormat="1" ht="13.2" x14ac:dyDescent="0.25">
      <c r="A56" s="59"/>
      <c r="B56" s="59"/>
      <c r="C56" s="59"/>
    </row>
    <row r="57" spans="1:7" s="30" customFormat="1" ht="13.2" x14ac:dyDescent="0.25">
      <c r="A57" s="59"/>
      <c r="B57" s="59"/>
      <c r="C57" s="59"/>
    </row>
  </sheetData>
  <mergeCells count="37">
    <mergeCell ref="D8:E8"/>
    <mergeCell ref="F8:G8"/>
    <mergeCell ref="D9:E9"/>
    <mergeCell ref="D5:E5"/>
    <mergeCell ref="F5:G5"/>
    <mergeCell ref="D6:E6"/>
    <mergeCell ref="F6:G6"/>
    <mergeCell ref="D7:E7"/>
    <mergeCell ref="F7:G7"/>
    <mergeCell ref="A1:G1"/>
    <mergeCell ref="A2:G2"/>
    <mergeCell ref="D3:E3"/>
    <mergeCell ref="F3:G3"/>
    <mergeCell ref="D4:E4"/>
    <mergeCell ref="F4:G4"/>
    <mergeCell ref="D10:E10"/>
    <mergeCell ref="F10:G10"/>
    <mergeCell ref="D11:E11"/>
    <mergeCell ref="F11:G11"/>
    <mergeCell ref="F9:G9"/>
    <mergeCell ref="A12:G12"/>
    <mergeCell ref="D13:E13"/>
    <mergeCell ref="F13:G13"/>
    <mergeCell ref="A31:F31"/>
    <mergeCell ref="A38:G38"/>
    <mergeCell ref="H29:I29"/>
    <mergeCell ref="C14:G14"/>
    <mergeCell ref="C15:G15"/>
    <mergeCell ref="C16:G16"/>
    <mergeCell ref="A17:G17"/>
    <mergeCell ref="A23:G23"/>
    <mergeCell ref="A45:F45"/>
    <mergeCell ref="A49:G49"/>
    <mergeCell ref="A50:G50"/>
    <mergeCell ref="A52:G52"/>
    <mergeCell ref="K36:L36"/>
    <mergeCell ref="A43:D43"/>
  </mergeCells>
  <pageMargins left="0" right="0" top="0" bottom="0" header="0.31496062992125984" footer="0.31496062992125984"/>
  <pageSetup paperSize="9" scale="87" orientation="portrait" horizontalDpi="180" verticalDpi="180" r:id="rId1"/>
  <rowBreaks count="2" manualBreakCount="2">
    <brk id="13" max="6" man="1"/>
    <brk id="47" max="6" man="1"/>
  </rowBreaks>
  <colBreaks count="1" manualBreakCount="1">
    <brk id="7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2019-03-22T11:48:52Z</dcterms:modified>
</cp:coreProperties>
</file>